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2014执行情况表" sheetId="1" r:id="rId1"/>
    <sheet name="上级转移支付安排使用表" sheetId="2" r:id="rId2"/>
    <sheet name="上解支出明细表" sheetId="3" r:id="rId3"/>
  </sheets>
  <definedNames>
    <definedName name="_xlnm.Print_Titles" localSheetId="0">'2014执行情况表'!$2:$4</definedName>
    <definedName name="_xlnm.Print_Titles" localSheetId="2">'上解支出明细表'!$1:$3</definedName>
  </definedNames>
  <calcPr fullCalcOnLoad="1"/>
</workbook>
</file>

<file path=xl/sharedStrings.xml><?xml version="1.0" encoding="utf-8"?>
<sst xmlns="http://schemas.openxmlformats.org/spreadsheetml/2006/main" count="110" uniqueCount="103">
  <si>
    <t>附表一</t>
  </si>
  <si>
    <t xml:space="preserve">        单位：万元</t>
  </si>
  <si>
    <t>预    算    科    目</t>
  </si>
  <si>
    <t>占预算％</t>
  </si>
  <si>
    <t>同比增减%</t>
  </si>
  <si>
    <t>同比增减％</t>
  </si>
  <si>
    <t>一、税收收入</t>
  </si>
  <si>
    <t>一、一般公共服务</t>
  </si>
  <si>
    <r>
      <t xml:space="preserve">      </t>
    </r>
    <r>
      <rPr>
        <sz val="11"/>
        <rFont val="宋体"/>
        <family val="0"/>
      </rPr>
      <t>增值税</t>
    </r>
    <r>
      <rPr>
        <sz val="11"/>
        <rFont val="Times New Roman"/>
        <family val="1"/>
      </rPr>
      <t>15%</t>
    </r>
  </si>
  <si>
    <t>二、公共安全</t>
  </si>
  <si>
    <r>
      <t xml:space="preserve">      </t>
    </r>
    <r>
      <rPr>
        <sz val="11"/>
        <rFont val="宋体"/>
        <family val="0"/>
      </rPr>
      <t>其他工商各税</t>
    </r>
  </si>
  <si>
    <t>三、教育</t>
  </si>
  <si>
    <t xml:space="preserve">   农业二税</t>
  </si>
  <si>
    <t>四、科学技术</t>
  </si>
  <si>
    <r>
      <t xml:space="preserve">         </t>
    </r>
    <r>
      <rPr>
        <sz val="11"/>
        <rFont val="宋体"/>
        <family val="0"/>
      </rPr>
      <t>耕占税</t>
    </r>
  </si>
  <si>
    <t>五、文化体育与传媒</t>
  </si>
  <si>
    <t xml:space="preserve">         契税</t>
  </si>
  <si>
    <t>六、社会保障和就业</t>
  </si>
  <si>
    <t>二、非税收入</t>
  </si>
  <si>
    <t>七、医疗卫生</t>
  </si>
  <si>
    <t xml:space="preserve">      行政事业性收费收入</t>
  </si>
  <si>
    <t>八、节能环保</t>
  </si>
  <si>
    <t xml:space="preserve">      罚没收入 </t>
  </si>
  <si>
    <t>九、城乡社区事务</t>
  </si>
  <si>
    <t xml:space="preserve">      教育费附加</t>
  </si>
  <si>
    <t>十、农林水事务</t>
  </si>
  <si>
    <t xml:space="preserve">      其他收入</t>
  </si>
  <si>
    <t>十一、交通运输</t>
  </si>
  <si>
    <t>十二、资源勘探电力信息等事务</t>
  </si>
  <si>
    <t>十三、商业服务业等事务</t>
  </si>
  <si>
    <t>十四、金融监管等事务支出</t>
  </si>
  <si>
    <t>十五、灾后恢复重建支出</t>
  </si>
  <si>
    <t>十六、国土资源气象等事务</t>
  </si>
  <si>
    <t>十七、住房保障支出</t>
  </si>
  <si>
    <t>十八、粮油物资储备管理等事务</t>
  </si>
  <si>
    <t>十九、国债还本付息支出</t>
  </si>
  <si>
    <t xml:space="preserve"> </t>
  </si>
  <si>
    <t>二十、其他支出</t>
  </si>
  <si>
    <t>转移性收入</t>
  </si>
  <si>
    <t>转移性支出</t>
  </si>
  <si>
    <t xml:space="preserve">  专项上解支出</t>
  </si>
  <si>
    <t xml:space="preserve">   所得税基数返还收入</t>
  </si>
  <si>
    <t xml:space="preserve">   县级财力保障机制奖补资金收入</t>
  </si>
  <si>
    <t xml:space="preserve">   均衡性转移支付补助</t>
  </si>
  <si>
    <t xml:space="preserve">   调整工资转移支付补助收入</t>
  </si>
  <si>
    <t xml:space="preserve">   农村税费改革补助收入</t>
  </si>
  <si>
    <t xml:space="preserve">   结算补助收入</t>
  </si>
  <si>
    <t xml:space="preserve">   生态补偿转移支付补助</t>
  </si>
  <si>
    <t xml:space="preserve">   企事业单位划转补助</t>
  </si>
  <si>
    <t xml:space="preserve">   专项转移支付补助</t>
  </si>
  <si>
    <t>调入资金</t>
  </si>
  <si>
    <t xml:space="preserve">   其他调入</t>
  </si>
  <si>
    <t>收入总计</t>
  </si>
  <si>
    <t>支出总计</t>
  </si>
  <si>
    <t>单位：万元</t>
  </si>
  <si>
    <t>收入项目</t>
  </si>
  <si>
    <t>支出项目</t>
  </si>
  <si>
    <t>项  目</t>
  </si>
  <si>
    <t>金  额</t>
  </si>
  <si>
    <t>上级补助收入</t>
  </si>
  <si>
    <t>安排支出</t>
  </si>
  <si>
    <t xml:space="preserve">   (一)返还性收入</t>
  </si>
  <si>
    <t xml:space="preserve">    一、人员经费</t>
  </si>
  <si>
    <t xml:space="preserve">   (二)一般性转移支付收入</t>
  </si>
  <si>
    <t xml:space="preserve">          人员工资</t>
  </si>
  <si>
    <t xml:space="preserve">          人员其他经费（降温、取暖等费用）</t>
  </si>
  <si>
    <t xml:space="preserve">    二、运转经费</t>
  </si>
  <si>
    <t xml:space="preserve">    三、民生工程</t>
  </si>
  <si>
    <t>项         目</t>
  </si>
  <si>
    <t>宁强县</t>
  </si>
  <si>
    <t>二 、上解上级支出</t>
  </si>
  <si>
    <t xml:space="preserve">       1、事业单位经费上划</t>
  </si>
  <si>
    <t xml:space="preserve">       2、其他上解</t>
  </si>
  <si>
    <r>
      <t xml:space="preserve">       （</t>
    </r>
    <r>
      <rPr>
        <sz val="12"/>
        <rFont val="宋体"/>
        <family val="0"/>
      </rPr>
      <t>5）民兵训练基地建设上解</t>
    </r>
  </si>
  <si>
    <t>公共财政预算收入小计</t>
  </si>
  <si>
    <t>公共财政预算支出小计</t>
  </si>
  <si>
    <t>2013年 决算数</t>
  </si>
  <si>
    <t>2014年 预算数</t>
  </si>
  <si>
    <t>2014年  决算数</t>
  </si>
  <si>
    <t>2014年调整预算数</t>
  </si>
  <si>
    <t>宁强县二〇一四年财政收支决算草案</t>
  </si>
  <si>
    <t xml:space="preserve">   增值税和消费税税收返还收入</t>
  </si>
  <si>
    <t xml:space="preserve">   成品油价格和税费改革税收返还收入</t>
  </si>
  <si>
    <t xml:space="preserve">   革命老区转移支付收入</t>
  </si>
  <si>
    <t xml:space="preserve">   农村义务教育绩效工资转移支付补助</t>
  </si>
  <si>
    <t xml:space="preserve">   农村基层医疗卫生单位绩效工资转移支付</t>
  </si>
  <si>
    <t xml:space="preserve">   义务教育等转移支付补助</t>
  </si>
  <si>
    <t xml:space="preserve">   基层公检法司转移支付补助收入</t>
  </si>
  <si>
    <t xml:space="preserve">   基本养老保险和低保等转移支付收入</t>
  </si>
  <si>
    <t xml:space="preserve">   新型农村合疗等转移支付收入</t>
  </si>
  <si>
    <t xml:space="preserve">   农村综合改革转移支付收入</t>
  </si>
  <si>
    <t>上年结余</t>
  </si>
  <si>
    <t>转贷财政部代理发行地方政府债券还本</t>
  </si>
  <si>
    <t>滚存结余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</si>
  <si>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政府性基金调入</t>
    </r>
  </si>
  <si>
    <t xml:space="preserve">   其中：当年结余</t>
  </si>
  <si>
    <t xml:space="preserve">       （4）环卫工人参加社保财政补贴上解</t>
  </si>
  <si>
    <t xml:space="preserve">       （6）县区调入市级人员经费上解</t>
  </si>
  <si>
    <t xml:space="preserve">       （1）城镇职工基本医疗保险结算扣款</t>
  </si>
  <si>
    <t xml:space="preserve">       （2）失业救济金发放市财政垫支扣款</t>
  </si>
  <si>
    <t xml:space="preserve">       （3）企业基本养老保险政府分担机制上解</t>
  </si>
  <si>
    <t>宁强县2014年财政决算上解支出明细表</t>
  </si>
  <si>
    <r>
      <t>201</t>
    </r>
    <r>
      <rPr>
        <sz val="20"/>
        <rFont val="方正小标宋简体"/>
        <family val="0"/>
      </rPr>
      <t>4</t>
    </r>
    <r>
      <rPr>
        <sz val="20"/>
        <rFont val="方正小标宋简体"/>
        <family val="0"/>
      </rPr>
      <t>年上级财政补助收入安排使用情况表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</si>
</sst>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#,##0.0"/>
    <numFmt numFmtId="179" formatCode="_ * #,##0.0_ ;_ * \-#,##0.0_ ;_ * &quot;-&quot;??_ ;_ @_ "/>
    <numFmt numFmtId="180" formatCode="0.0"/>
    <numFmt numFmtId="181" formatCode="#,##0.00_ "/>
    <numFmt numFmtId="182" formatCode="#,##0_ "/>
    <numFmt numFmtId="183" formatCode="#,##0_);[Red]\(#,##0\)"/>
  </numFmts>
  <fonts count="52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方正小标宋简体"/>
      <family val="0"/>
    </font>
    <font>
      <sz val="11"/>
      <name val="方正小标宋简体"/>
      <family val="0"/>
    </font>
    <font>
      <b/>
      <sz val="12"/>
      <name val="方正小标宋简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1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vertical="center" wrapText="1"/>
      <protection/>
    </xf>
    <xf numFmtId="176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177" fontId="0" fillId="0" borderId="10" xfId="5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52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52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50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7" fontId="2" fillId="0" borderId="10" xfId="52" applyNumberFormat="1" applyFont="1" applyBorder="1" applyAlignment="1">
      <alignment horizontal="right" vertical="center"/>
    </xf>
    <xf numFmtId="177" fontId="2" fillId="0" borderId="10" xfId="52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 wrapText="1"/>
    </xf>
    <xf numFmtId="182" fontId="6" fillId="0" borderId="10" xfId="0" applyNumberFormat="1" applyFont="1" applyBorder="1" applyAlignment="1">
      <alignment vertical="center"/>
    </xf>
    <xf numFmtId="182" fontId="0" fillId="0" borderId="10" xfId="52" applyNumberFormat="1" applyFont="1" applyBorder="1" applyAlignment="1">
      <alignment vertical="center"/>
    </xf>
    <xf numFmtId="182" fontId="6" fillId="0" borderId="10" xfId="52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8" fillId="0" borderId="10" xfId="52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left" vertical="center"/>
    </xf>
    <xf numFmtId="182" fontId="10" fillId="0" borderId="10" xfId="52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10" fillId="0" borderId="10" xfId="0" applyNumberFormat="1" applyFont="1" applyBorder="1" applyAlignment="1">
      <alignment vertical="center"/>
    </xf>
    <xf numFmtId="182" fontId="51" fillId="0" borderId="10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vertical="center" wrapText="1"/>
    </xf>
    <xf numFmtId="183" fontId="6" fillId="0" borderId="10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收入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P11" sqref="P11"/>
    </sheetView>
  </sheetViews>
  <sheetFormatPr defaultColWidth="9.00390625" defaultRowHeight="14.25"/>
  <cols>
    <col min="1" max="1" width="37.50390625" style="18" customWidth="1"/>
    <col min="2" max="2" width="8.875" style="18" customWidth="1"/>
    <col min="3" max="3" width="7.875" style="18" customWidth="1"/>
    <col min="4" max="4" width="9.625" style="18" customWidth="1"/>
    <col min="5" max="6" width="6.625" style="18" customWidth="1"/>
    <col min="7" max="7" width="34.875" style="18" customWidth="1"/>
    <col min="8" max="8" width="8.50390625" style="18" customWidth="1"/>
    <col min="9" max="9" width="8.00390625" style="18" customWidth="1"/>
    <col min="10" max="10" width="9.75390625" style="18" customWidth="1"/>
    <col min="11" max="11" width="8.50390625" style="18" customWidth="1"/>
    <col min="12" max="12" width="7.875" style="18" customWidth="1"/>
    <col min="13" max="16384" width="9.00390625" style="18" customWidth="1"/>
  </cols>
  <sheetData>
    <row r="1" ht="14.25">
      <c r="A1" s="17" t="s">
        <v>0</v>
      </c>
    </row>
    <row r="2" spans="1:12" ht="26.25" customHeight="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 customHeight="1">
      <c r="A3" s="19"/>
      <c r="B3" s="19"/>
      <c r="C3" s="19"/>
      <c r="D3" s="19"/>
      <c r="E3" s="19"/>
      <c r="F3" s="19"/>
      <c r="G3" s="19"/>
      <c r="H3" s="19"/>
      <c r="I3" s="19"/>
      <c r="J3" s="20" t="s">
        <v>1</v>
      </c>
      <c r="K3" s="20"/>
      <c r="L3" s="20"/>
    </row>
    <row r="4" spans="1:12" ht="39.75" customHeight="1">
      <c r="A4" s="21" t="s">
        <v>2</v>
      </c>
      <c r="B4" s="21" t="s">
        <v>76</v>
      </c>
      <c r="C4" s="21" t="s">
        <v>77</v>
      </c>
      <c r="D4" s="21" t="s">
        <v>78</v>
      </c>
      <c r="E4" s="21" t="s">
        <v>3</v>
      </c>
      <c r="F4" s="21" t="s">
        <v>4</v>
      </c>
      <c r="G4" s="21" t="s">
        <v>2</v>
      </c>
      <c r="H4" s="21" t="s">
        <v>76</v>
      </c>
      <c r="I4" s="21" t="s">
        <v>79</v>
      </c>
      <c r="J4" s="21" t="s">
        <v>78</v>
      </c>
      <c r="K4" s="21" t="s">
        <v>3</v>
      </c>
      <c r="L4" s="21" t="s">
        <v>5</v>
      </c>
    </row>
    <row r="5" spans="1:12" ht="21.75" customHeight="1">
      <c r="A5" s="22" t="s">
        <v>6</v>
      </c>
      <c r="B5" s="42">
        <f>SUM(B6:B8)</f>
        <v>11035</v>
      </c>
      <c r="C5" s="42">
        <f>SUM(C6:C8)</f>
        <v>12870</v>
      </c>
      <c r="D5" s="42">
        <f>SUM(D6:D8)</f>
        <v>10991</v>
      </c>
      <c r="E5" s="21">
        <f aca="true" t="shared" si="0" ref="E5:E15">ROUND(D5/C5*100,1)</f>
        <v>85.4</v>
      </c>
      <c r="F5" s="21">
        <f aca="true" t="shared" si="1" ref="F5:F15">ROUND((D5-B5)/B5*100,1)</f>
        <v>-0.4</v>
      </c>
      <c r="G5" s="14" t="s">
        <v>7</v>
      </c>
      <c r="H5" s="55">
        <v>18465</v>
      </c>
      <c r="I5" s="55">
        <v>16266</v>
      </c>
      <c r="J5" s="55">
        <v>16198</v>
      </c>
      <c r="K5" s="15">
        <f aca="true" t="shared" si="2" ref="K5:K23">ROUND(J5/I5*100,1)</f>
        <v>99.6</v>
      </c>
      <c r="L5" s="15">
        <f aca="true" t="shared" si="3" ref="L5:L27">ROUND(((J5-H5)/H5)*100,1)</f>
        <v>-12.3</v>
      </c>
    </row>
    <row r="6" spans="1:12" ht="21.75" customHeight="1">
      <c r="A6" s="23" t="s">
        <v>8</v>
      </c>
      <c r="B6" s="43">
        <v>864</v>
      </c>
      <c r="C6" s="43">
        <v>1110</v>
      </c>
      <c r="D6" s="43">
        <v>786</v>
      </c>
      <c r="E6" s="21">
        <f t="shared" si="0"/>
        <v>70.8</v>
      </c>
      <c r="F6" s="21">
        <f t="shared" si="1"/>
        <v>-9</v>
      </c>
      <c r="G6" s="15" t="s">
        <v>9</v>
      </c>
      <c r="H6" s="56">
        <v>5805</v>
      </c>
      <c r="I6" s="56">
        <v>6390</v>
      </c>
      <c r="J6" s="56">
        <v>6390</v>
      </c>
      <c r="K6" s="15">
        <f t="shared" si="2"/>
        <v>100</v>
      </c>
      <c r="L6" s="15">
        <f t="shared" si="3"/>
        <v>10.1</v>
      </c>
    </row>
    <row r="7" spans="1:12" ht="21.75" customHeight="1">
      <c r="A7" s="23" t="s">
        <v>10</v>
      </c>
      <c r="B7" s="43">
        <v>7051</v>
      </c>
      <c r="C7" s="43">
        <v>8014</v>
      </c>
      <c r="D7" s="43">
        <v>7949</v>
      </c>
      <c r="E7" s="21">
        <f t="shared" si="0"/>
        <v>99.2</v>
      </c>
      <c r="F7" s="21">
        <f t="shared" si="1"/>
        <v>12.7</v>
      </c>
      <c r="G7" s="15" t="s">
        <v>11</v>
      </c>
      <c r="H7" s="56">
        <v>45427</v>
      </c>
      <c r="I7" s="56">
        <v>46585</v>
      </c>
      <c r="J7" s="56">
        <v>46585</v>
      </c>
      <c r="K7" s="15">
        <f t="shared" si="2"/>
        <v>100</v>
      </c>
      <c r="L7" s="15">
        <f t="shared" si="3"/>
        <v>2.5</v>
      </c>
    </row>
    <row r="8" spans="1:12" ht="21.75" customHeight="1">
      <c r="A8" s="15" t="s">
        <v>12</v>
      </c>
      <c r="B8" s="43">
        <f>SUM(B9:B10)</f>
        <v>3120</v>
      </c>
      <c r="C8" s="43">
        <f>SUM(C9:C10)</f>
        <v>3746</v>
      </c>
      <c r="D8" s="43">
        <f>D9+D10</f>
        <v>2256</v>
      </c>
      <c r="E8" s="21">
        <f t="shared" si="0"/>
        <v>60.2</v>
      </c>
      <c r="F8" s="21">
        <f t="shared" si="1"/>
        <v>-27.7</v>
      </c>
      <c r="G8" s="24" t="s">
        <v>13</v>
      </c>
      <c r="H8" s="56">
        <v>820</v>
      </c>
      <c r="I8" s="56">
        <v>916</v>
      </c>
      <c r="J8" s="56">
        <v>916</v>
      </c>
      <c r="K8" s="15">
        <f t="shared" si="2"/>
        <v>100</v>
      </c>
      <c r="L8" s="15">
        <f t="shared" si="3"/>
        <v>11.7</v>
      </c>
    </row>
    <row r="9" spans="1:12" ht="21.75" customHeight="1">
      <c r="A9" s="23" t="s">
        <v>14</v>
      </c>
      <c r="B9" s="43">
        <v>2721</v>
      </c>
      <c r="C9" s="43">
        <v>3246</v>
      </c>
      <c r="D9" s="43">
        <v>1984</v>
      </c>
      <c r="E9" s="21">
        <f t="shared" si="0"/>
        <v>61.1</v>
      </c>
      <c r="F9" s="21">
        <f t="shared" si="1"/>
        <v>-27.1</v>
      </c>
      <c r="G9" s="24" t="s">
        <v>15</v>
      </c>
      <c r="H9" s="56">
        <v>3236</v>
      </c>
      <c r="I9" s="56">
        <v>3716</v>
      </c>
      <c r="J9" s="56">
        <v>3716</v>
      </c>
      <c r="K9" s="15">
        <f t="shared" si="2"/>
        <v>100</v>
      </c>
      <c r="L9" s="15">
        <f t="shared" si="3"/>
        <v>14.8</v>
      </c>
    </row>
    <row r="10" spans="1:12" ht="21.75" customHeight="1">
      <c r="A10" s="23" t="s">
        <v>16</v>
      </c>
      <c r="B10" s="43">
        <v>399</v>
      </c>
      <c r="C10" s="43">
        <v>500</v>
      </c>
      <c r="D10" s="43">
        <v>272</v>
      </c>
      <c r="E10" s="21">
        <f t="shared" si="0"/>
        <v>54.4</v>
      </c>
      <c r="F10" s="21">
        <f t="shared" si="1"/>
        <v>-31.8</v>
      </c>
      <c r="G10" s="24" t="s">
        <v>17</v>
      </c>
      <c r="H10" s="56">
        <v>10138</v>
      </c>
      <c r="I10" s="56">
        <v>12213</v>
      </c>
      <c r="J10" s="56">
        <v>12213</v>
      </c>
      <c r="K10" s="15">
        <f t="shared" si="2"/>
        <v>100</v>
      </c>
      <c r="L10" s="15">
        <f t="shared" si="3"/>
        <v>20.5</v>
      </c>
    </row>
    <row r="11" spans="1:12" ht="21.75" customHeight="1">
      <c r="A11" s="15" t="s">
        <v>18</v>
      </c>
      <c r="B11" s="43">
        <f>SUM(B12:B15)</f>
        <v>2773</v>
      </c>
      <c r="C11" s="43">
        <f>SUM(C12:C15)</f>
        <v>2930</v>
      </c>
      <c r="D11" s="43">
        <f>SUM(D12:D15)</f>
        <v>5081</v>
      </c>
      <c r="E11" s="21">
        <f t="shared" si="0"/>
        <v>173.4</v>
      </c>
      <c r="F11" s="21">
        <f t="shared" si="1"/>
        <v>83.2</v>
      </c>
      <c r="G11" s="15" t="s">
        <v>19</v>
      </c>
      <c r="H11" s="56">
        <v>18615</v>
      </c>
      <c r="I11" s="56">
        <v>25482</v>
      </c>
      <c r="J11" s="56">
        <v>25482</v>
      </c>
      <c r="K11" s="15">
        <f t="shared" si="2"/>
        <v>100</v>
      </c>
      <c r="L11" s="15">
        <f t="shared" si="3"/>
        <v>36.9</v>
      </c>
    </row>
    <row r="12" spans="1:12" ht="21.75" customHeight="1">
      <c r="A12" s="16" t="s">
        <v>20</v>
      </c>
      <c r="B12" s="44">
        <v>1157</v>
      </c>
      <c r="C12" s="44">
        <v>1200</v>
      </c>
      <c r="D12" s="44">
        <v>2779</v>
      </c>
      <c r="E12" s="25">
        <f t="shared" si="0"/>
        <v>231.6</v>
      </c>
      <c r="F12" s="25">
        <f t="shared" si="1"/>
        <v>140.2</v>
      </c>
      <c r="G12" s="15" t="s">
        <v>21</v>
      </c>
      <c r="H12" s="56">
        <v>8408</v>
      </c>
      <c r="I12" s="56">
        <v>8973</v>
      </c>
      <c r="J12" s="56">
        <v>8973</v>
      </c>
      <c r="K12" s="26">
        <f t="shared" si="2"/>
        <v>100</v>
      </c>
      <c r="L12" s="26">
        <f t="shared" si="3"/>
        <v>6.7</v>
      </c>
    </row>
    <row r="13" spans="1:12" ht="21.75" customHeight="1">
      <c r="A13" s="15" t="s">
        <v>22</v>
      </c>
      <c r="B13" s="45">
        <v>1113</v>
      </c>
      <c r="C13" s="45">
        <v>1150</v>
      </c>
      <c r="D13" s="45">
        <v>809</v>
      </c>
      <c r="E13" s="25">
        <f t="shared" si="0"/>
        <v>70.3</v>
      </c>
      <c r="F13" s="25">
        <f t="shared" si="1"/>
        <v>-27.3</v>
      </c>
      <c r="G13" s="15" t="s">
        <v>23</v>
      </c>
      <c r="H13" s="56">
        <v>804</v>
      </c>
      <c r="I13" s="56">
        <v>838</v>
      </c>
      <c r="J13" s="56">
        <v>838</v>
      </c>
      <c r="K13" s="15">
        <f t="shared" si="2"/>
        <v>100</v>
      </c>
      <c r="L13" s="15">
        <f t="shared" si="3"/>
        <v>4.2</v>
      </c>
    </row>
    <row r="14" spans="1:12" ht="21.75" customHeight="1">
      <c r="A14" s="15" t="s">
        <v>24</v>
      </c>
      <c r="B14" s="45">
        <v>406</v>
      </c>
      <c r="C14" s="45">
        <v>480</v>
      </c>
      <c r="D14" s="45">
        <v>870</v>
      </c>
      <c r="E14" s="25">
        <f t="shared" si="0"/>
        <v>181.3</v>
      </c>
      <c r="F14" s="25">
        <f t="shared" si="1"/>
        <v>114.3</v>
      </c>
      <c r="G14" s="15" t="s">
        <v>25</v>
      </c>
      <c r="H14" s="56">
        <v>25970</v>
      </c>
      <c r="I14" s="56">
        <v>31328</v>
      </c>
      <c r="J14" s="56">
        <v>31328</v>
      </c>
      <c r="K14" s="15">
        <f t="shared" si="2"/>
        <v>100</v>
      </c>
      <c r="L14" s="15">
        <f t="shared" si="3"/>
        <v>20.6</v>
      </c>
    </row>
    <row r="15" spans="1:12" ht="21.75" customHeight="1">
      <c r="A15" s="15" t="s">
        <v>26</v>
      </c>
      <c r="B15" s="43">
        <v>97</v>
      </c>
      <c r="C15" s="43">
        <v>100</v>
      </c>
      <c r="D15" s="43">
        <v>623</v>
      </c>
      <c r="E15" s="21">
        <f t="shared" si="0"/>
        <v>623</v>
      </c>
      <c r="F15" s="21">
        <f t="shared" si="1"/>
        <v>542.3</v>
      </c>
      <c r="G15" s="24" t="s">
        <v>27</v>
      </c>
      <c r="H15" s="56">
        <v>751</v>
      </c>
      <c r="I15" s="56">
        <v>803</v>
      </c>
      <c r="J15" s="56">
        <v>803</v>
      </c>
      <c r="K15" s="15">
        <f t="shared" si="2"/>
        <v>100</v>
      </c>
      <c r="L15" s="15">
        <f t="shared" si="3"/>
        <v>6.9</v>
      </c>
    </row>
    <row r="16" spans="1:12" ht="21.75" customHeight="1">
      <c r="A16" s="16"/>
      <c r="B16" s="46"/>
      <c r="C16" s="46"/>
      <c r="D16" s="46"/>
      <c r="E16" s="16"/>
      <c r="F16" s="16"/>
      <c r="G16" s="24" t="s">
        <v>28</v>
      </c>
      <c r="H16" s="56">
        <v>370</v>
      </c>
      <c r="I16" s="56">
        <v>391</v>
      </c>
      <c r="J16" s="56">
        <v>391</v>
      </c>
      <c r="K16" s="15">
        <f t="shared" si="2"/>
        <v>100</v>
      </c>
      <c r="L16" s="15">
        <f t="shared" si="3"/>
        <v>5.7</v>
      </c>
    </row>
    <row r="17" spans="1:12" ht="21.75" customHeight="1">
      <c r="A17" s="16"/>
      <c r="B17" s="46"/>
      <c r="C17" s="46"/>
      <c r="D17" s="46"/>
      <c r="E17" s="16"/>
      <c r="F17" s="16"/>
      <c r="G17" s="24" t="s">
        <v>29</v>
      </c>
      <c r="H17" s="56">
        <v>302</v>
      </c>
      <c r="I17" s="56">
        <v>124</v>
      </c>
      <c r="J17" s="56">
        <v>124</v>
      </c>
      <c r="K17" s="15">
        <f>ROUND(J17/I17*100,1)</f>
        <v>100</v>
      </c>
      <c r="L17" s="15">
        <f t="shared" si="3"/>
        <v>-58.9</v>
      </c>
    </row>
    <row r="18" spans="1:12" ht="21.75" customHeight="1">
      <c r="A18" s="16"/>
      <c r="B18" s="46"/>
      <c r="C18" s="46"/>
      <c r="D18" s="46"/>
      <c r="E18" s="16"/>
      <c r="F18" s="16"/>
      <c r="G18" s="24" t="s">
        <v>30</v>
      </c>
      <c r="H18" s="56"/>
      <c r="I18" s="56"/>
      <c r="J18" s="56"/>
      <c r="K18" s="15"/>
      <c r="L18" s="15"/>
    </row>
    <row r="19" spans="1:12" ht="21.75" customHeight="1">
      <c r="A19" s="15"/>
      <c r="B19" s="43"/>
      <c r="C19" s="43"/>
      <c r="D19" s="43"/>
      <c r="E19" s="21"/>
      <c r="F19" s="21"/>
      <c r="G19" s="24" t="s">
        <v>31</v>
      </c>
      <c r="H19" s="56"/>
      <c r="I19" s="56"/>
      <c r="J19" s="56"/>
      <c r="K19" s="15"/>
      <c r="L19" s="15"/>
    </row>
    <row r="20" spans="1:12" ht="21.75" customHeight="1">
      <c r="A20" s="15"/>
      <c r="B20" s="43"/>
      <c r="C20" s="43"/>
      <c r="D20" s="43"/>
      <c r="E20" s="21"/>
      <c r="F20" s="21"/>
      <c r="G20" s="24" t="s">
        <v>32</v>
      </c>
      <c r="H20" s="56">
        <v>639</v>
      </c>
      <c r="I20" s="56">
        <v>689</v>
      </c>
      <c r="J20" s="56">
        <v>689</v>
      </c>
      <c r="K20" s="15">
        <f t="shared" si="2"/>
        <v>100</v>
      </c>
      <c r="L20" s="15">
        <f t="shared" si="3"/>
        <v>7.8</v>
      </c>
    </row>
    <row r="21" spans="1:12" ht="21.75" customHeight="1">
      <c r="A21" s="15"/>
      <c r="B21" s="43"/>
      <c r="C21" s="43"/>
      <c r="D21" s="43"/>
      <c r="E21" s="21"/>
      <c r="F21" s="21"/>
      <c r="G21" s="24" t="s">
        <v>33</v>
      </c>
      <c r="H21" s="56">
        <v>11778</v>
      </c>
      <c r="I21" s="56">
        <v>14600</v>
      </c>
      <c r="J21" s="56">
        <v>14600</v>
      </c>
      <c r="K21" s="15">
        <f t="shared" si="2"/>
        <v>100</v>
      </c>
      <c r="L21" s="15">
        <f t="shared" si="3"/>
        <v>24</v>
      </c>
    </row>
    <row r="22" spans="1:12" ht="21.75" customHeight="1">
      <c r="A22" s="15"/>
      <c r="B22" s="43"/>
      <c r="C22" s="43"/>
      <c r="D22" s="43"/>
      <c r="E22" s="21"/>
      <c r="F22" s="21"/>
      <c r="G22" s="24" t="s">
        <v>34</v>
      </c>
      <c r="H22" s="56">
        <v>267</v>
      </c>
      <c r="I22" s="56">
        <v>407</v>
      </c>
      <c r="J22" s="56">
        <v>407</v>
      </c>
      <c r="K22" s="15">
        <f t="shared" si="2"/>
        <v>100</v>
      </c>
      <c r="L22" s="15">
        <f t="shared" si="3"/>
        <v>52.4</v>
      </c>
    </row>
    <row r="23" spans="1:12" ht="21.75" customHeight="1">
      <c r="A23" s="15"/>
      <c r="B23" s="43"/>
      <c r="C23" s="43"/>
      <c r="D23" s="43"/>
      <c r="E23" s="21"/>
      <c r="F23" s="21"/>
      <c r="G23" s="24" t="s">
        <v>35</v>
      </c>
      <c r="H23" s="56"/>
      <c r="I23" s="56">
        <v>48</v>
      </c>
      <c r="J23" s="56">
        <v>48</v>
      </c>
      <c r="K23" s="15">
        <f t="shared" si="2"/>
        <v>100</v>
      </c>
      <c r="L23" s="15"/>
    </row>
    <row r="24" spans="1:12" ht="21.75" customHeight="1">
      <c r="A24" s="15" t="s">
        <v>36</v>
      </c>
      <c r="B24" s="43"/>
      <c r="C24" s="43"/>
      <c r="D24" s="43"/>
      <c r="E24" s="21"/>
      <c r="F24" s="21"/>
      <c r="G24" s="24" t="s">
        <v>37</v>
      </c>
      <c r="H24" s="56"/>
      <c r="I24" s="56"/>
      <c r="J24" s="56"/>
      <c r="K24" s="15"/>
      <c r="L24" s="15"/>
    </row>
    <row r="25" spans="1:12" ht="21.75" customHeight="1">
      <c r="A25" s="27" t="s">
        <v>74</v>
      </c>
      <c r="B25" s="47">
        <f>SUM(B5,B11)</f>
        <v>13808</v>
      </c>
      <c r="C25" s="47">
        <f>SUM(C5,C11)</f>
        <v>15800</v>
      </c>
      <c r="D25" s="47">
        <f>SUM(D5,D11)</f>
        <v>16072</v>
      </c>
      <c r="E25" s="29">
        <f>ROUND(D25/C25*100,1)</f>
        <v>101.7</v>
      </c>
      <c r="F25" s="29">
        <f>ROUND((D25-B25)/B25*100,1)</f>
        <v>16.4</v>
      </c>
      <c r="G25" s="27" t="s">
        <v>75</v>
      </c>
      <c r="H25" s="57">
        <f>SUM(H5:H24)</f>
        <v>151795</v>
      </c>
      <c r="I25" s="57">
        <f>SUM(I5:I24)</f>
        <v>169769</v>
      </c>
      <c r="J25" s="57">
        <f>SUM(J5:J24)</f>
        <v>169701</v>
      </c>
      <c r="K25" s="15">
        <f>ROUND(J25/I25*100,1)</f>
        <v>100</v>
      </c>
      <c r="L25" s="28">
        <f t="shared" si="3"/>
        <v>11.8</v>
      </c>
    </row>
    <row r="26" spans="1:12" ht="21.75" customHeight="1">
      <c r="A26" s="27" t="s">
        <v>38</v>
      </c>
      <c r="B26" s="47"/>
      <c r="C26" s="47"/>
      <c r="D26" s="47">
        <f>SUM(D27:D45)</f>
        <v>149282</v>
      </c>
      <c r="E26" s="29"/>
      <c r="F26" s="29"/>
      <c r="G26" s="30" t="s">
        <v>39</v>
      </c>
      <c r="H26" s="47">
        <f>SUM(H27)</f>
        <v>636</v>
      </c>
      <c r="I26" s="47">
        <f>SUM(I27)</f>
        <v>839</v>
      </c>
      <c r="J26" s="47">
        <v>839</v>
      </c>
      <c r="K26" s="15"/>
      <c r="L26" s="28">
        <f t="shared" si="3"/>
        <v>31.9</v>
      </c>
    </row>
    <row r="27" spans="1:12" ht="21.75" customHeight="1">
      <c r="A27" s="15" t="s">
        <v>81</v>
      </c>
      <c r="B27" s="43"/>
      <c r="C27" s="43"/>
      <c r="D27" s="43">
        <v>726</v>
      </c>
      <c r="E27" s="21"/>
      <c r="F27" s="21"/>
      <c r="G27" s="24" t="s">
        <v>40</v>
      </c>
      <c r="H27" s="43">
        <v>636</v>
      </c>
      <c r="I27" s="43">
        <v>839</v>
      </c>
      <c r="J27" s="43">
        <v>839</v>
      </c>
      <c r="K27" s="15"/>
      <c r="L27" s="15">
        <f t="shared" si="3"/>
        <v>31.9</v>
      </c>
    </row>
    <row r="28" spans="1:12" ht="21.75" customHeight="1">
      <c r="A28" s="15" t="s">
        <v>41</v>
      </c>
      <c r="B28" s="43"/>
      <c r="C28" s="43"/>
      <c r="D28" s="43">
        <v>68</v>
      </c>
      <c r="E28" s="21"/>
      <c r="F28" s="21"/>
      <c r="G28" s="35" t="s">
        <v>92</v>
      </c>
      <c r="H28" s="43"/>
      <c r="I28" s="43"/>
      <c r="J28" s="52">
        <v>625</v>
      </c>
      <c r="K28" s="15"/>
      <c r="L28" s="15"/>
    </row>
    <row r="29" spans="1:12" ht="21" customHeight="1">
      <c r="A29" s="15" t="s">
        <v>82</v>
      </c>
      <c r="B29" s="43"/>
      <c r="C29" s="43"/>
      <c r="D29" s="43">
        <v>8</v>
      </c>
      <c r="E29" s="21"/>
      <c r="F29" s="21"/>
      <c r="G29" s="15"/>
      <c r="H29" s="43"/>
      <c r="I29" s="43"/>
      <c r="J29" s="43"/>
      <c r="K29" s="15"/>
      <c r="L29" s="15"/>
    </row>
    <row r="30" spans="1:12" ht="21" customHeight="1">
      <c r="A30" s="15" t="s">
        <v>43</v>
      </c>
      <c r="B30" s="43"/>
      <c r="C30" s="43"/>
      <c r="D30" s="43">
        <v>40969</v>
      </c>
      <c r="E30" s="21"/>
      <c r="F30" s="21"/>
      <c r="G30" s="15"/>
      <c r="H30" s="43"/>
      <c r="I30" s="43"/>
      <c r="J30" s="43"/>
      <c r="K30" s="15"/>
      <c r="L30" s="15"/>
    </row>
    <row r="31" spans="1:12" ht="21" customHeight="1">
      <c r="A31" s="15" t="s">
        <v>47</v>
      </c>
      <c r="B31" s="43"/>
      <c r="C31" s="43"/>
      <c r="D31" s="43">
        <v>7707</v>
      </c>
      <c r="E31" s="21"/>
      <c r="F31" s="21"/>
      <c r="G31" s="15"/>
      <c r="H31" s="43"/>
      <c r="I31" s="43"/>
      <c r="J31" s="43"/>
      <c r="K31" s="15"/>
      <c r="L31" s="15"/>
    </row>
    <row r="32" spans="1:12" ht="22.5" customHeight="1">
      <c r="A32" s="31" t="s">
        <v>83</v>
      </c>
      <c r="B32" s="43"/>
      <c r="C32" s="43"/>
      <c r="D32" s="43">
        <v>903</v>
      </c>
      <c r="E32" s="21"/>
      <c r="F32" s="21"/>
      <c r="G32" s="15"/>
      <c r="H32" s="43"/>
      <c r="I32" s="43"/>
      <c r="J32" s="43"/>
      <c r="K32" s="15"/>
      <c r="L32" s="15"/>
    </row>
    <row r="33" spans="1:12" ht="22.5" customHeight="1">
      <c r="A33" s="15" t="s">
        <v>44</v>
      </c>
      <c r="B33" s="43"/>
      <c r="C33" s="43"/>
      <c r="D33" s="43">
        <v>8093</v>
      </c>
      <c r="E33" s="21"/>
      <c r="F33" s="21"/>
      <c r="G33" s="15"/>
      <c r="H33" s="43"/>
      <c r="I33" s="43"/>
      <c r="J33" s="43"/>
      <c r="K33" s="15"/>
      <c r="L33" s="15"/>
    </row>
    <row r="34" spans="1:12" ht="22.5" customHeight="1">
      <c r="A34" s="15" t="s">
        <v>45</v>
      </c>
      <c r="B34" s="43"/>
      <c r="C34" s="43"/>
      <c r="D34" s="43">
        <v>2629</v>
      </c>
      <c r="E34" s="21"/>
      <c r="F34" s="21"/>
      <c r="G34" s="15"/>
      <c r="H34" s="43"/>
      <c r="I34" s="43"/>
      <c r="J34" s="43"/>
      <c r="K34" s="15"/>
      <c r="L34" s="15"/>
    </row>
    <row r="35" spans="1:12" ht="22.5" customHeight="1">
      <c r="A35" s="15" t="s">
        <v>42</v>
      </c>
      <c r="B35" s="43"/>
      <c r="C35" s="43"/>
      <c r="D35" s="43">
        <v>7955</v>
      </c>
      <c r="E35" s="21"/>
      <c r="F35" s="21"/>
      <c r="G35" s="15"/>
      <c r="H35" s="43"/>
      <c r="I35" s="43"/>
      <c r="J35" s="43"/>
      <c r="K35" s="15"/>
      <c r="L35" s="15"/>
    </row>
    <row r="36" spans="1:12" ht="22.5" customHeight="1">
      <c r="A36" s="15" t="s">
        <v>46</v>
      </c>
      <c r="B36" s="43"/>
      <c r="C36" s="43"/>
      <c r="D36" s="43">
        <v>2552</v>
      </c>
      <c r="E36" s="21"/>
      <c r="F36" s="21"/>
      <c r="G36" s="15"/>
      <c r="H36" s="43"/>
      <c r="I36" s="43"/>
      <c r="J36" s="43"/>
      <c r="K36" s="15"/>
      <c r="L36" s="15"/>
    </row>
    <row r="37" spans="1:12" ht="22.5" customHeight="1">
      <c r="A37" s="15" t="s">
        <v>48</v>
      </c>
      <c r="B37" s="43"/>
      <c r="C37" s="43"/>
      <c r="D37" s="43">
        <v>664</v>
      </c>
      <c r="E37" s="21"/>
      <c r="F37" s="21"/>
      <c r="G37" s="15"/>
      <c r="H37" s="43"/>
      <c r="I37" s="43"/>
      <c r="J37" s="43"/>
      <c r="K37" s="15"/>
      <c r="L37" s="15"/>
    </row>
    <row r="38" spans="1:12" ht="22.5" customHeight="1">
      <c r="A38" s="15" t="s">
        <v>84</v>
      </c>
      <c r="B38" s="43"/>
      <c r="C38" s="43"/>
      <c r="D38" s="43">
        <v>822</v>
      </c>
      <c r="E38" s="21"/>
      <c r="F38" s="21"/>
      <c r="G38" s="15"/>
      <c r="H38" s="43"/>
      <c r="I38" s="43"/>
      <c r="J38" s="43"/>
      <c r="K38" s="15"/>
      <c r="L38" s="15"/>
    </row>
    <row r="39" spans="1:12" ht="22.5" customHeight="1">
      <c r="A39" s="26" t="s">
        <v>85</v>
      </c>
      <c r="B39" s="43"/>
      <c r="C39" s="43"/>
      <c r="D39" s="43">
        <v>84</v>
      </c>
      <c r="E39" s="21"/>
      <c r="F39" s="21"/>
      <c r="G39" s="15"/>
      <c r="H39" s="43"/>
      <c r="I39" s="43"/>
      <c r="J39" s="43"/>
      <c r="K39" s="15"/>
      <c r="L39" s="15"/>
    </row>
    <row r="40" spans="1:12" ht="22.5" customHeight="1">
      <c r="A40" s="26" t="s">
        <v>86</v>
      </c>
      <c r="B40" s="43"/>
      <c r="C40" s="43"/>
      <c r="D40" s="43">
        <v>3238</v>
      </c>
      <c r="E40" s="21"/>
      <c r="F40" s="21"/>
      <c r="G40" s="15"/>
      <c r="H40" s="43"/>
      <c r="I40" s="43"/>
      <c r="J40" s="43"/>
      <c r="K40" s="15"/>
      <c r="L40" s="15"/>
    </row>
    <row r="41" spans="1:12" ht="22.5" customHeight="1">
      <c r="A41" s="26" t="s">
        <v>87</v>
      </c>
      <c r="B41" s="43"/>
      <c r="C41" s="43"/>
      <c r="D41" s="43">
        <v>1321</v>
      </c>
      <c r="E41" s="21"/>
      <c r="F41" s="21"/>
      <c r="G41" s="15"/>
      <c r="H41" s="43"/>
      <c r="I41" s="43"/>
      <c r="J41" s="43"/>
      <c r="K41" s="15"/>
      <c r="L41" s="15"/>
    </row>
    <row r="42" spans="1:12" ht="22.5" customHeight="1">
      <c r="A42" s="26" t="s">
        <v>88</v>
      </c>
      <c r="B42" s="43"/>
      <c r="C42" s="43"/>
      <c r="D42" s="43">
        <v>2998</v>
      </c>
      <c r="E42" s="21"/>
      <c r="F42" s="21"/>
      <c r="G42" s="15"/>
      <c r="H42" s="43"/>
      <c r="I42" s="43"/>
      <c r="J42" s="43"/>
      <c r="K42" s="15"/>
      <c r="L42" s="15"/>
    </row>
    <row r="43" spans="1:12" ht="22.5" customHeight="1">
      <c r="A43" s="26" t="s">
        <v>89</v>
      </c>
      <c r="B43" s="43"/>
      <c r="C43" s="43"/>
      <c r="D43" s="43">
        <v>6314</v>
      </c>
      <c r="E43" s="21"/>
      <c r="F43" s="21"/>
      <c r="G43" s="24"/>
      <c r="H43" s="43"/>
      <c r="I43" s="43"/>
      <c r="J43" s="43"/>
      <c r="K43" s="15"/>
      <c r="L43" s="15"/>
    </row>
    <row r="44" spans="1:12" ht="22.5" customHeight="1">
      <c r="A44" s="26" t="s">
        <v>90</v>
      </c>
      <c r="B44" s="43"/>
      <c r="C44" s="43"/>
      <c r="D44" s="43">
        <v>973</v>
      </c>
      <c r="E44" s="21"/>
      <c r="F44" s="21"/>
      <c r="G44" s="24"/>
      <c r="H44" s="43"/>
      <c r="I44" s="43"/>
      <c r="J44" s="43"/>
      <c r="K44" s="15"/>
      <c r="L44" s="15"/>
    </row>
    <row r="45" spans="1:12" ht="22.5" customHeight="1">
      <c r="A45" s="15" t="s">
        <v>49</v>
      </c>
      <c r="B45" s="43"/>
      <c r="C45" s="43"/>
      <c r="D45" s="43">
        <v>61258</v>
      </c>
      <c r="E45" s="21"/>
      <c r="F45" s="21"/>
      <c r="G45" s="24"/>
      <c r="H45" s="43"/>
      <c r="I45" s="43"/>
      <c r="J45" s="43"/>
      <c r="K45" s="15"/>
      <c r="L45" s="15"/>
    </row>
    <row r="46" spans="1:12" ht="21.75" customHeight="1">
      <c r="A46" s="27" t="s">
        <v>91</v>
      </c>
      <c r="B46" s="43"/>
      <c r="C46" s="43"/>
      <c r="D46" s="48">
        <v>-13676</v>
      </c>
      <c r="E46" s="21"/>
      <c r="F46" s="21"/>
      <c r="G46" s="15"/>
      <c r="H46" s="43"/>
      <c r="I46" s="43"/>
      <c r="J46" s="43"/>
      <c r="K46" s="15"/>
      <c r="L46" s="15"/>
    </row>
    <row r="47" spans="1:12" ht="21.75" customHeight="1">
      <c r="A47" s="27" t="s">
        <v>50</v>
      </c>
      <c r="B47" s="46"/>
      <c r="C47" s="46"/>
      <c r="D47" s="49">
        <f>SUM(D48:D49)</f>
        <v>5879</v>
      </c>
      <c r="E47" s="21"/>
      <c r="F47" s="21"/>
      <c r="G47" s="15"/>
      <c r="H47" s="43"/>
      <c r="I47" s="43"/>
      <c r="J47" s="43"/>
      <c r="K47" s="15"/>
      <c r="L47" s="15"/>
    </row>
    <row r="48" spans="1:12" ht="21.75" customHeight="1">
      <c r="A48" s="37" t="s">
        <v>94</v>
      </c>
      <c r="B48" s="50"/>
      <c r="C48" s="46"/>
      <c r="D48" s="43">
        <v>3238</v>
      </c>
      <c r="E48" s="16"/>
      <c r="F48" s="16"/>
      <c r="G48" s="32"/>
      <c r="H48" s="46"/>
      <c r="I48" s="46"/>
      <c r="J48" s="46"/>
      <c r="K48" s="15"/>
      <c r="L48" s="15"/>
    </row>
    <row r="49" spans="1:12" ht="21.75" customHeight="1">
      <c r="A49" s="24" t="s">
        <v>51</v>
      </c>
      <c r="B49" s="50"/>
      <c r="C49" s="46"/>
      <c r="D49" s="43">
        <v>2641</v>
      </c>
      <c r="E49" s="16"/>
      <c r="F49" s="16"/>
      <c r="G49" s="32"/>
      <c r="H49" s="46"/>
      <c r="I49" s="46"/>
      <c r="J49" s="46"/>
      <c r="K49" s="15"/>
      <c r="L49" s="15"/>
    </row>
    <row r="50" spans="1:12" ht="21.75" customHeight="1">
      <c r="A50" s="33" t="s">
        <v>52</v>
      </c>
      <c r="B50" s="50"/>
      <c r="C50" s="46"/>
      <c r="D50" s="51">
        <f>SUM(D25:D26,D46,D47)</f>
        <v>157557</v>
      </c>
      <c r="E50" s="16"/>
      <c r="F50" s="16"/>
      <c r="G50" s="32" t="s">
        <v>53</v>
      </c>
      <c r="H50" s="46"/>
      <c r="I50" s="46"/>
      <c r="J50" s="53">
        <f>SUM(J25+J26+J28)</f>
        <v>171165</v>
      </c>
      <c r="K50" s="15"/>
      <c r="L50" s="15"/>
    </row>
    <row r="51" spans="1:12" ht="21.75" customHeight="1">
      <c r="A51" s="24"/>
      <c r="B51" s="24"/>
      <c r="C51" s="16"/>
      <c r="D51" s="16"/>
      <c r="E51" s="16"/>
      <c r="F51" s="16"/>
      <c r="G51" s="36" t="s">
        <v>93</v>
      </c>
      <c r="H51" s="46"/>
      <c r="I51" s="46"/>
      <c r="J51" s="53">
        <f>D50-J50</f>
        <v>-13608</v>
      </c>
      <c r="K51" s="15"/>
      <c r="L51" s="15"/>
    </row>
    <row r="52" spans="1:12" ht="21.75" customHeight="1">
      <c r="A52" s="34"/>
      <c r="B52" s="15"/>
      <c r="C52" s="16"/>
      <c r="D52" s="28"/>
      <c r="E52" s="16"/>
      <c r="F52" s="16"/>
      <c r="G52" s="38" t="s">
        <v>95</v>
      </c>
      <c r="H52" s="46"/>
      <c r="I52" s="46"/>
      <c r="J52" s="54">
        <f>J51-D46</f>
        <v>68</v>
      </c>
      <c r="K52" s="15"/>
      <c r="L52" s="15"/>
    </row>
  </sheetData>
  <sheetProtection/>
  <mergeCells count="1">
    <mergeCell ref="A2:L2"/>
  </mergeCells>
  <printOptions/>
  <pageMargins left="0.46" right="0.3090277777777778" top="0.7097222222222223" bottom="0.34930555555555554" header="0.49930555555555556" footer="0.3798611111111111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32.625" style="0" customWidth="1"/>
    <col min="2" max="2" width="18.375" style="0" customWidth="1"/>
    <col min="3" max="3" width="42.875" style="0" customWidth="1"/>
    <col min="4" max="4" width="20.125" style="0" customWidth="1"/>
  </cols>
  <sheetData>
    <row r="1" spans="1:4" ht="36.75" customHeight="1">
      <c r="A1" s="59" t="s">
        <v>102</v>
      </c>
      <c r="B1" s="60"/>
      <c r="C1" s="60"/>
      <c r="D1" s="60"/>
    </row>
    <row r="2" ht="24.75" customHeight="1">
      <c r="D2" s="2" t="s">
        <v>54</v>
      </c>
    </row>
    <row r="3" spans="1:4" ht="44.25" customHeight="1">
      <c r="A3" s="61" t="s">
        <v>55</v>
      </c>
      <c r="B3" s="61"/>
      <c r="C3" s="61" t="s">
        <v>56</v>
      </c>
      <c r="D3" s="61"/>
    </row>
    <row r="4" spans="1:4" ht="44.25" customHeight="1">
      <c r="A4" s="13" t="s">
        <v>57</v>
      </c>
      <c r="B4" s="13" t="s">
        <v>58</v>
      </c>
      <c r="C4" s="13" t="s">
        <v>57</v>
      </c>
      <c r="D4" s="13" t="s">
        <v>58</v>
      </c>
    </row>
    <row r="5" spans="1:4" ht="42" customHeight="1">
      <c r="A5" s="39" t="s">
        <v>59</v>
      </c>
      <c r="B5" s="40">
        <f>B6+B7</f>
        <v>71716</v>
      </c>
      <c r="C5" s="39" t="s">
        <v>60</v>
      </c>
      <c r="D5" s="41">
        <f>D6+D9+D10</f>
        <v>71716</v>
      </c>
    </row>
    <row r="6" spans="1:4" ht="42" customHeight="1">
      <c r="A6" s="11" t="s">
        <v>61</v>
      </c>
      <c r="B6" s="12">
        <v>802</v>
      </c>
      <c r="C6" s="11" t="s">
        <v>62</v>
      </c>
      <c r="D6" s="10">
        <f>D7+D8</f>
        <v>59632</v>
      </c>
    </row>
    <row r="7" spans="1:4" ht="42" customHeight="1">
      <c r="A7" s="11" t="s">
        <v>63</v>
      </c>
      <c r="B7" s="10">
        <v>70914</v>
      </c>
      <c r="C7" s="11" t="s">
        <v>64</v>
      </c>
      <c r="D7" s="10">
        <v>57241</v>
      </c>
    </row>
    <row r="8" spans="1:4" ht="42" customHeight="1">
      <c r="A8" s="11"/>
      <c r="B8" s="10"/>
      <c r="C8" s="11" t="s">
        <v>65</v>
      </c>
      <c r="D8" s="10">
        <v>2391</v>
      </c>
    </row>
    <row r="9" spans="1:4" ht="42" customHeight="1">
      <c r="A9" s="11"/>
      <c r="B9" s="11"/>
      <c r="C9" s="11" t="s">
        <v>66</v>
      </c>
      <c r="D9" s="10">
        <v>2366</v>
      </c>
    </row>
    <row r="10" spans="1:4" ht="42" customHeight="1">
      <c r="A10" s="11"/>
      <c r="B10" s="11"/>
      <c r="C10" s="11" t="s">
        <v>67</v>
      </c>
      <c r="D10" s="10">
        <v>9718</v>
      </c>
    </row>
  </sheetData>
  <sheetProtection/>
  <mergeCells count="3">
    <mergeCell ref="A1:D1"/>
    <mergeCell ref="A3:B3"/>
    <mergeCell ref="C3:D3"/>
  </mergeCells>
  <printOptions horizontalCentered="1"/>
  <pageMargins left="0.7479166666666667" right="0.7479166666666667" top="1.1805555555555556" bottom="0.786805555555555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48.25390625" style="0" customWidth="1"/>
    <col min="2" max="2" width="26.875" style="0" customWidth="1"/>
  </cols>
  <sheetData>
    <row r="1" spans="1:2" ht="28.5">
      <c r="A1" s="62" t="s">
        <v>101</v>
      </c>
      <c r="B1" s="62"/>
    </row>
    <row r="2" spans="1:2" ht="25.5" customHeight="1">
      <c r="A2" s="1"/>
      <c r="B2" s="2" t="s">
        <v>54</v>
      </c>
    </row>
    <row r="3" spans="1:2" ht="30" customHeight="1">
      <c r="A3" s="3" t="s">
        <v>68</v>
      </c>
      <c r="B3" s="4" t="s">
        <v>69</v>
      </c>
    </row>
    <row r="4" spans="1:2" ht="27.75" customHeight="1">
      <c r="A4" s="5" t="s">
        <v>70</v>
      </c>
      <c r="B4" s="6">
        <f>SUM(B5,B6)</f>
        <v>839</v>
      </c>
    </row>
    <row r="5" spans="1:2" ht="27.75" customHeight="1">
      <c r="A5" s="7" t="s">
        <v>71</v>
      </c>
      <c r="B5" s="6">
        <v>313</v>
      </c>
    </row>
    <row r="6" spans="1:2" ht="27.75" customHeight="1">
      <c r="A6" s="9" t="s">
        <v>72</v>
      </c>
      <c r="B6" s="6">
        <f>SUM(B7:B12)</f>
        <v>526</v>
      </c>
    </row>
    <row r="7" spans="1:2" ht="27.75" customHeight="1">
      <c r="A7" s="9" t="s">
        <v>98</v>
      </c>
      <c r="B7" s="8">
        <v>221</v>
      </c>
    </row>
    <row r="8" spans="1:2" ht="27.75" customHeight="1">
      <c r="A8" s="9" t="s">
        <v>99</v>
      </c>
      <c r="B8" s="8">
        <v>1</v>
      </c>
    </row>
    <row r="9" spans="1:2" ht="27.75" customHeight="1">
      <c r="A9" s="9" t="s">
        <v>100</v>
      </c>
      <c r="B9" s="8">
        <v>244</v>
      </c>
    </row>
    <row r="10" spans="1:2" ht="27.75" customHeight="1">
      <c r="A10" s="9" t="s">
        <v>96</v>
      </c>
      <c r="B10" s="8">
        <v>9</v>
      </c>
    </row>
    <row r="11" spans="1:2" ht="27.75" customHeight="1">
      <c r="A11" s="9" t="s">
        <v>73</v>
      </c>
      <c r="B11" s="8">
        <v>30</v>
      </c>
    </row>
    <row r="12" spans="1:2" ht="27.75" customHeight="1">
      <c r="A12" s="7" t="s">
        <v>97</v>
      </c>
      <c r="B12" s="8">
        <v>21</v>
      </c>
    </row>
    <row r="13" spans="1:2" ht="27.75" customHeight="1">
      <c r="A13" s="7"/>
      <c r="B13" s="8"/>
    </row>
    <row r="14" spans="1:2" ht="27.75" customHeight="1">
      <c r="A14" s="7"/>
      <c r="B14" s="8"/>
    </row>
    <row r="15" spans="1:2" ht="27.75" customHeight="1">
      <c r="A15" s="7"/>
      <c r="B15" s="8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1">
    <mergeCell ref="A1:B1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nqlj</cp:lastModifiedBy>
  <cp:lastPrinted>2015-11-27T02:33:44Z</cp:lastPrinted>
  <dcterms:created xsi:type="dcterms:W3CDTF">2011-11-07T07:11:34Z</dcterms:created>
  <dcterms:modified xsi:type="dcterms:W3CDTF">2017-02-08T06:57:31Z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